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_3_Stavby\2. Přejezdy\P8324 km 125,250 Č.Těšín-F-M\2. Realizace\Soutěž\podklady\Soupisy prací\"/>
    </mc:Choice>
  </mc:AlternateContent>
  <xr:revisionPtr revIDLastSave="0" documentId="13_ncr:1_{817FF5ED-5F97-45C3-BFAD-06F0DC20D4F4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 01-11-01" sheetId="3" r:id="rId1"/>
  </sheets>
  <calcPr calcId="191029"/>
  <webPublishing codePage="0"/>
</workbook>
</file>

<file path=xl/calcChain.xml><?xml version="1.0" encoding="utf-8"?>
<calcChain xmlns="http://schemas.openxmlformats.org/spreadsheetml/2006/main">
  <c r="I36" i="3" l="1"/>
  <c r="O36" i="3" s="1"/>
  <c r="R35" i="3" s="1"/>
  <c r="O35" i="3" s="1"/>
  <c r="I31" i="3"/>
  <c r="O31" i="3" s="1"/>
  <c r="R30" i="3" s="1"/>
  <c r="O30" i="3" s="1"/>
  <c r="I26" i="3"/>
  <c r="O26" i="3" s="1"/>
  <c r="I22" i="3"/>
  <c r="O22" i="3" s="1"/>
  <c r="I17" i="3"/>
  <c r="O17" i="3" s="1"/>
  <c r="I13" i="3"/>
  <c r="O13" i="3" s="1"/>
  <c r="I9" i="3"/>
  <c r="O9" i="3" s="1"/>
  <c r="R21" i="3" l="1"/>
  <c r="O21" i="3" s="1"/>
  <c r="R8" i="3"/>
  <c r="O8" i="3" s="1"/>
  <c r="O2" i="3" s="1"/>
  <c r="Q21" i="3"/>
  <c r="I21" i="3" s="1"/>
  <c r="Q30" i="3"/>
  <c r="I30" i="3" s="1"/>
  <c r="Q8" i="3"/>
  <c r="I8" i="3" s="1"/>
  <c r="Q35" i="3"/>
  <c r="I35" i="3" s="1"/>
  <c r="I3" i="3" l="1"/>
</calcChain>
</file>

<file path=xl/sharedStrings.xml><?xml version="1.0" encoding="utf-8"?>
<sst xmlns="http://schemas.openxmlformats.org/spreadsheetml/2006/main" count="142" uniqueCount="80">
  <si>
    <t>Firma: Moravia Consult</t>
  </si>
  <si>
    <t>ASPE10</t>
  </si>
  <si>
    <t>S</t>
  </si>
  <si>
    <t>Soupis prací objektu</t>
  </si>
  <si>
    <t xml:space="preserve">Stavba: </t>
  </si>
  <si>
    <t>20-095-232-SR</t>
  </si>
  <si>
    <t>Rekonstrukce přejezdu P8324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</si>
  <si>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</si>
  <si>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</si>
  <si>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</si>
  <si>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</si>
  <si>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</si>
  <si>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</si>
  <si>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</si>
  <si>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</si>
  <si>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</si>
  <si>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</si>
  <si>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</si>
  <si>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</si>
  <si>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</si>
  <si>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</si>
  <si>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</si>
  <si>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</si>
  <si>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</si>
  <si>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</si>
  <si>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</si>
  <si>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</si>
  <si>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</si>
  <si>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</si>
  <si>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</si>
  <si>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</si>
  <si>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</si>
  <si>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</si>
  <si>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</si>
  <si>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12373</t>
  </si>
  <si>
    <t/>
  </si>
  <si>
    <t>ODKOP PRO SPOD STAVBU SILNIC A ŽELEZNIC TŘ. I</t>
  </si>
  <si>
    <t>M3</t>
  </si>
  <si>
    <t>PP</t>
  </si>
  <si>
    <t>VV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</si>
  <si>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</si>
  <si>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</si>
  <si>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</si>
  <si>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90</t>
  </si>
  <si>
    <t>M2</t>
  </si>
  <si>
    <t>995</t>
  </si>
  <si>
    <t>Poplatky za skládky</t>
  </si>
  <si>
    <t>20</t>
  </si>
  <si>
    <t>R015111</t>
  </si>
  <si>
    <t>POPLATKY ZA LIKVIDACŮ ODPADŮ NEKONTAMINOVANÝCH - 17 05 04 VYTĚŽENÉ ZEMINY A HORNINY - I. TŘÍDA - TĚŽITELNOSTI, VČ. DOPRAVY NA SKLÁDKU A MANIPULACE</t>
  </si>
  <si>
    <t>T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</si>
  <si>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</si>
  <si>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>SO 01-11-01</t>
  </si>
  <si>
    <t>Železniční spodek</t>
  </si>
  <si>
    <t>1: Dle technické zprávy, výkresových příloh projektové dokumentace. Dle výkazů materiálu projektu. Dle tabulky kubatur projektanta. 
2: Výkop zeminy tř. I z kolejiště pro vybudování ZKPP  
3: 57,5</t>
  </si>
  <si>
    <t>13273</t>
  </si>
  <si>
    <t>HLOUBENÍ RÝH ŠÍŘ DO 2M PAŽ I NEPAŽ TŘ. I</t>
  </si>
  <si>
    <t>1: Dle technické zprávy, výkresových příloh projektové dokumentace. Dle výkazů materiálu projektu. Dle tabulky kubatur projektanta. 
2: Výkop pro zřízení odvodnění - rýha vsakovacího příkopu zemina tř. I 
3: 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</si>
  <si>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</si>
  <si>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18110</t>
  </si>
  <si>
    <t>ÚPRAVA PLÁNĚ SE ZHUTNĚNÍM V HORNINĚ TŘ. I</t>
  </si>
  <si>
    <t>1: Dle technické zprávy, výkresových příloh projektové dokumentace. Dle výkazů materiálu projektu. Dle tabulky kubatur projektanta. 
2: Přehutnění zemní pláně 
3: 96,8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</si>
  <si>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</si>
  <si>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</si>
  <si>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</si>
  <si>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</si>
  <si>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
2: Zásyp rýhy trativodu ŠD fr.16/32  
3: 6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</si>
  <si>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</si>
  <si>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</si>
  <si>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</si>
  <si>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
2: Separační geotextílie v rýze trativodu 
3: 135,7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</si>
  <si>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</si>
  <si>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53</t>
  </si>
  <si>
    <t>Drážní spodek - sanace a terénní úpravy</t>
  </si>
  <si>
    <t>501101</t>
  </si>
  <si>
    <t>ZŘÍZENÍ KONSTRU NÍ VRSTVY TĚLESA ŽELEZNIČNÍHO SPODKU ZE ŠTĚRKODRTI NOVÉ</t>
  </si>
  <si>
    <t>1: Dle technické zprávy, výkresových příloh projektové dokumentace. Dle výkazů materiálu projektu. Dle tabulky kubatur projektanta. 
2: Konstrukční vrstva ŠD fr.0/32 tl. 0.55 m - nový materiál 
3: 55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</si>
  <si>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</si>
  <si>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1: Dle technické zprávy, výkresových příloh projektové dokumentace. Dle výkazů materiálu projektu. Dle tabulky kubatur projektanta. 
2: 1,9*(57,5+6)</t>
  </si>
  <si>
    <r>
      <t xml:space="preserve">Evidenční položka   </t>
    </r>
    <r>
      <rPr>
        <b/>
        <sz val="10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</si>
</sst>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8" fillId="0" borderId="1" xfId="6" applyFont="1" applyBorder="1" applyAlignment="1">
      <alignment horizontal="left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9"/>
  <sheetViews>
    <sheetView tabSelected="1" topLeftCell="B1" zoomScale="80" zoomScaleNormal="80" workbookViewId="0">
      <pane ySplit="7" topLeftCell="A35" activePane="bottomLeft" state="frozen"/>
      <selection pane="bottomLeft" activeCell="E38" sqref="E3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5" max="18" width="9.1796875" hidden="1" customWidth="1"/>
  </cols>
  <sheetData>
    <row r="1" spans="1:18" ht="12.75" customHeight="1" x14ac:dyDescent="0.25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12</v>
      </c>
    </row>
    <row r="2" spans="1:18" ht="25" customHeight="1" x14ac:dyDescent="0.25">
      <c r="B2" s="1"/>
      <c r="C2" s="1"/>
      <c r="D2" s="1"/>
      <c r="E2" s="2" t="s">
        <v>3</v>
      </c>
      <c r="F2" s="1"/>
      <c r="G2" s="1"/>
      <c r="H2" s="3"/>
      <c r="I2" s="3"/>
      <c r="O2">
        <f>0+O8+O21+O30+O35</f>
        <v>0</v>
      </c>
      <c r="P2" t="s">
        <v>12</v>
      </c>
    </row>
    <row r="3" spans="1:18" ht="15" customHeight="1" x14ac:dyDescent="0.3">
      <c r="A3" t="s">
        <v>2</v>
      </c>
      <c r="B3" s="6" t="s">
        <v>4</v>
      </c>
      <c r="C3" s="29" t="s">
        <v>5</v>
      </c>
      <c r="D3" s="30"/>
      <c r="E3" s="7" t="s">
        <v>6</v>
      </c>
      <c r="F3" s="1"/>
      <c r="G3" s="5"/>
      <c r="H3" s="4" t="s">
        <v>52</v>
      </c>
      <c r="I3" s="27">
        <f>0+I8+I21+I30+I35</f>
        <v>0</v>
      </c>
      <c r="O3" t="s">
        <v>9</v>
      </c>
      <c r="P3" t="s">
        <v>13</v>
      </c>
    </row>
    <row r="4" spans="1:18" ht="15" customHeight="1" x14ac:dyDescent="0.3">
      <c r="A4" t="s">
        <v>7</v>
      </c>
      <c r="B4" s="9" t="s">
        <v>8</v>
      </c>
      <c r="C4" s="31" t="s">
        <v>52</v>
      </c>
      <c r="D4" s="32"/>
      <c r="E4" s="10" t="s">
        <v>53</v>
      </c>
      <c r="F4" s="3"/>
      <c r="G4" s="3"/>
      <c r="H4" s="11"/>
      <c r="I4" s="11"/>
      <c r="O4" t="s">
        <v>10</v>
      </c>
      <c r="P4" t="s">
        <v>13</v>
      </c>
    </row>
    <row r="5" spans="1:18" ht="12.75" customHeight="1" x14ac:dyDescent="0.25">
      <c r="A5" s="28" t="s">
        <v>14</v>
      </c>
      <c r="B5" s="28" t="s">
        <v>16</v>
      </c>
      <c r="C5" s="28" t="s">
        <v>18</v>
      </c>
      <c r="D5" s="28" t="s">
        <v>19</v>
      </c>
      <c r="E5" s="28" t="s">
        <v>20</v>
      </c>
      <c r="F5" s="28" t="s">
        <v>22</v>
      </c>
      <c r="G5" s="28" t="s">
        <v>24</v>
      </c>
      <c r="H5" s="28" t="s">
        <v>26</v>
      </c>
      <c r="I5" s="28"/>
      <c r="O5" t="s">
        <v>11</v>
      </c>
      <c r="P5" t="s">
        <v>13</v>
      </c>
    </row>
    <row r="6" spans="1:18" ht="12.75" customHeight="1" x14ac:dyDescent="0.25">
      <c r="A6" s="28"/>
      <c r="B6" s="28"/>
      <c r="C6" s="28"/>
      <c r="D6" s="28"/>
      <c r="E6" s="28"/>
      <c r="F6" s="28"/>
      <c r="G6" s="28"/>
      <c r="H6" s="8" t="s">
        <v>27</v>
      </c>
      <c r="I6" s="8" t="s">
        <v>29</v>
      </c>
    </row>
    <row r="7" spans="1:18" ht="12.75" customHeight="1" x14ac:dyDescent="0.25">
      <c r="A7" s="8" t="s">
        <v>15</v>
      </c>
      <c r="B7" s="8" t="s">
        <v>17</v>
      </c>
      <c r="C7" s="8" t="s">
        <v>13</v>
      </c>
      <c r="D7" s="8" t="s">
        <v>12</v>
      </c>
      <c r="E7" s="8" t="s">
        <v>21</v>
      </c>
      <c r="F7" s="8" t="s">
        <v>23</v>
      </c>
      <c r="G7" s="8" t="s">
        <v>25</v>
      </c>
      <c r="H7" s="8" t="s">
        <v>28</v>
      </c>
      <c r="I7" s="8" t="s">
        <v>30</v>
      </c>
    </row>
    <row r="8" spans="1:18" ht="12.75" customHeight="1" x14ac:dyDescent="0.3">
      <c r="A8" s="11" t="s">
        <v>31</v>
      </c>
      <c r="B8" s="11"/>
      <c r="C8" s="13" t="s">
        <v>30</v>
      </c>
      <c r="D8" s="11"/>
      <c r="E8" s="14" t="s">
        <v>32</v>
      </c>
      <c r="F8" s="11"/>
      <c r="G8" s="11"/>
      <c r="H8" s="11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12.5" x14ac:dyDescent="0.25">
      <c r="A9" s="12" t="s">
        <v>33</v>
      </c>
      <c r="B9" s="16" t="s">
        <v>17</v>
      </c>
      <c r="C9" s="16" t="s">
        <v>34</v>
      </c>
      <c r="D9" s="12" t="s">
        <v>35</v>
      </c>
      <c r="E9" s="17" t="s">
        <v>36</v>
      </c>
      <c r="F9" s="18" t="s">
        <v>37</v>
      </c>
      <c r="G9" s="19">
        <v>57.5</v>
      </c>
      <c r="H9" s="20"/>
      <c r="I9" s="20">
        <f>ROUND(ROUND(H9,2)*ROUND(G9,3),2)</f>
        <v>0</v>
      </c>
      <c r="O9">
        <f>(I9*21)/100</f>
        <v>0</v>
      </c>
      <c r="P9" t="s">
        <v>13</v>
      </c>
    </row>
    <row r="10" spans="1:18" ht="12.5" x14ac:dyDescent="0.25">
      <c r="A10" s="21" t="s">
        <v>38</v>
      </c>
      <c r="E10" s="22" t="s">
        <v>35</v>
      </c>
    </row>
    <row r="11" spans="1:18" ht="65" x14ac:dyDescent="0.25">
      <c r="A11" s="23" t="s">
        <v>39</v>
      </c>
      <c r="E11" s="24" t="s">
        <v>54</v>
      </c>
    </row>
    <row r="12" spans="1:18" ht="362.5" x14ac:dyDescent="0.25">
      <c r="A12" t="s">
        <v>40</v>
      </c>
      <c r="E12" s="22" t="s">
        <v>41</v>
      </c>
    </row>
    <row r="13" spans="1:18" ht="12.5" x14ac:dyDescent="0.25">
      <c r="A13" s="12" t="s">
        <v>33</v>
      </c>
      <c r="B13" s="16" t="s">
        <v>13</v>
      </c>
      <c r="C13" s="16" t="s">
        <v>55</v>
      </c>
      <c r="D13" s="12" t="s">
        <v>35</v>
      </c>
      <c r="E13" s="17" t="s">
        <v>56</v>
      </c>
      <c r="F13" s="18" t="s">
        <v>37</v>
      </c>
      <c r="G13" s="19">
        <v>6</v>
      </c>
      <c r="H13" s="20"/>
      <c r="I13" s="20">
        <f>ROUND(ROUND(H13,2)*ROUND(G13,3),2)</f>
        <v>0</v>
      </c>
      <c r="O13">
        <f>(I13*21)/100</f>
        <v>0</v>
      </c>
      <c r="P13" t="s">
        <v>13</v>
      </c>
    </row>
    <row r="14" spans="1:18" ht="12.5" x14ac:dyDescent="0.25">
      <c r="A14" s="21" t="s">
        <v>38</v>
      </c>
      <c r="E14" s="22" t="s">
        <v>35</v>
      </c>
    </row>
    <row r="15" spans="1:18" ht="65" x14ac:dyDescent="0.25">
      <c r="A15" s="23" t="s">
        <v>39</v>
      </c>
      <c r="E15" s="24" t="s">
        <v>57</v>
      </c>
    </row>
    <row r="16" spans="1:18" ht="312.5" x14ac:dyDescent="0.25">
      <c r="A16" t="s">
        <v>40</v>
      </c>
      <c r="E16" s="22" t="s">
        <v>58</v>
      </c>
    </row>
    <row r="17" spans="1:18" ht="12.5" x14ac:dyDescent="0.25">
      <c r="A17" s="12" t="s">
        <v>33</v>
      </c>
      <c r="B17" s="16" t="s">
        <v>12</v>
      </c>
      <c r="C17" s="16" t="s">
        <v>59</v>
      </c>
      <c r="D17" s="12" t="s">
        <v>35</v>
      </c>
      <c r="E17" s="17" t="s">
        <v>60</v>
      </c>
      <c r="F17" s="18" t="s">
        <v>44</v>
      </c>
      <c r="G17" s="19">
        <v>96.8</v>
      </c>
      <c r="H17" s="20"/>
      <c r="I17" s="20">
        <f>ROUND(ROUND(H17,2)*ROUND(G17,3),2)</f>
        <v>0</v>
      </c>
      <c r="O17">
        <f>(I17*21)/100</f>
        <v>0</v>
      </c>
      <c r="P17" t="s">
        <v>13</v>
      </c>
    </row>
    <row r="18" spans="1:18" ht="12.5" x14ac:dyDescent="0.25">
      <c r="A18" s="21" t="s">
        <v>38</v>
      </c>
      <c r="E18" s="22" t="s">
        <v>35</v>
      </c>
    </row>
    <row r="19" spans="1:18" ht="65" x14ac:dyDescent="0.25">
      <c r="A19" s="23" t="s">
        <v>39</v>
      </c>
      <c r="E19" s="24" t="s">
        <v>61</v>
      </c>
    </row>
    <row r="20" spans="1:18" ht="25" x14ac:dyDescent="0.25">
      <c r="A20" t="s">
        <v>40</v>
      </c>
      <c r="E20" s="22" t="s">
        <v>62</v>
      </c>
    </row>
    <row r="21" spans="1:18" ht="12.75" customHeight="1" x14ac:dyDescent="0.3">
      <c r="A21" s="3" t="s">
        <v>31</v>
      </c>
      <c r="B21" s="3"/>
      <c r="C21" s="25" t="s">
        <v>47</v>
      </c>
      <c r="D21" s="3"/>
      <c r="E21" s="14" t="s">
        <v>63</v>
      </c>
      <c r="F21" s="3"/>
      <c r="G21" s="3"/>
      <c r="H21" s="3"/>
      <c r="I21" s="26">
        <f>0+Q21</f>
        <v>0</v>
      </c>
      <c r="O21">
        <f>0+R21</f>
        <v>0</v>
      </c>
      <c r="Q21">
        <f>0+I22+I26</f>
        <v>0</v>
      </c>
      <c r="R21">
        <f>0+O22+O26</f>
        <v>0</v>
      </c>
    </row>
    <row r="22" spans="1:18" ht="12.5" x14ac:dyDescent="0.25">
      <c r="A22" s="12" t="s">
        <v>33</v>
      </c>
      <c r="B22" s="16" t="s">
        <v>21</v>
      </c>
      <c r="C22" s="16" t="s">
        <v>64</v>
      </c>
      <c r="D22" s="12" t="s">
        <v>35</v>
      </c>
      <c r="E22" s="17" t="s">
        <v>65</v>
      </c>
      <c r="F22" s="18" t="s">
        <v>37</v>
      </c>
      <c r="G22" s="19">
        <v>6</v>
      </c>
      <c r="H22" s="20"/>
      <c r="I22" s="20">
        <f>ROUND(ROUND(H22,2)*ROUND(G22,3),2)</f>
        <v>0</v>
      </c>
      <c r="O22">
        <f>(I22*21)/100</f>
        <v>0</v>
      </c>
      <c r="P22" t="s">
        <v>13</v>
      </c>
    </row>
    <row r="23" spans="1:18" ht="12.5" x14ac:dyDescent="0.25">
      <c r="A23" s="21" t="s">
        <v>38</v>
      </c>
      <c r="E23" s="22" t="s">
        <v>35</v>
      </c>
    </row>
    <row r="24" spans="1:18" ht="65" x14ac:dyDescent="0.25">
      <c r="A24" s="23" t="s">
        <v>39</v>
      </c>
      <c r="E24" s="24" t="s">
        <v>66</v>
      </c>
    </row>
    <row r="25" spans="1:18" ht="37.5" x14ac:dyDescent="0.25">
      <c r="A25" t="s">
        <v>40</v>
      </c>
      <c r="E25" s="22" t="s">
        <v>67</v>
      </c>
    </row>
    <row r="26" spans="1:18" ht="12.5" x14ac:dyDescent="0.25">
      <c r="A26" s="12" t="s">
        <v>33</v>
      </c>
      <c r="B26" s="16" t="s">
        <v>23</v>
      </c>
      <c r="C26" s="16" t="s">
        <v>68</v>
      </c>
      <c r="D26" s="12" t="s">
        <v>35</v>
      </c>
      <c r="E26" s="17" t="s">
        <v>69</v>
      </c>
      <c r="F26" s="18" t="s">
        <v>44</v>
      </c>
      <c r="G26" s="19">
        <v>135.69999999999999</v>
      </c>
      <c r="H26" s="20"/>
      <c r="I26" s="20">
        <f>ROUND(ROUND(H26,2)*ROUND(G26,3),2)</f>
        <v>0</v>
      </c>
      <c r="O26">
        <f>(I26*21)/100</f>
        <v>0</v>
      </c>
      <c r="P26" t="s">
        <v>13</v>
      </c>
    </row>
    <row r="27" spans="1:18" ht="12.5" x14ac:dyDescent="0.25">
      <c r="A27" s="21" t="s">
        <v>38</v>
      </c>
      <c r="E27" s="22" t="s">
        <v>35</v>
      </c>
    </row>
    <row r="28" spans="1:18" ht="65" x14ac:dyDescent="0.25">
      <c r="A28" s="23" t="s">
        <v>39</v>
      </c>
      <c r="E28" s="24" t="s">
        <v>70</v>
      </c>
    </row>
    <row r="29" spans="1:18" ht="100" x14ac:dyDescent="0.25">
      <c r="A29" t="s">
        <v>40</v>
      </c>
      <c r="E29" s="22" t="s">
        <v>71</v>
      </c>
    </row>
    <row r="30" spans="1:18" ht="12.75" customHeight="1" x14ac:dyDescent="0.3">
      <c r="A30" s="3" t="s">
        <v>31</v>
      </c>
      <c r="B30" s="3"/>
      <c r="C30" s="25" t="s">
        <v>72</v>
      </c>
      <c r="D30" s="3"/>
      <c r="E30" s="14" t="s">
        <v>73</v>
      </c>
      <c r="F30" s="3"/>
      <c r="G30" s="3"/>
      <c r="H30" s="3"/>
      <c r="I30" s="26">
        <f>0+Q30</f>
        <v>0</v>
      </c>
      <c r="O30">
        <f>0+R30</f>
        <v>0</v>
      </c>
      <c r="Q30">
        <f>0+I31</f>
        <v>0</v>
      </c>
      <c r="R30">
        <f>0+O31</f>
        <v>0</v>
      </c>
    </row>
    <row r="31" spans="1:18" ht="25" x14ac:dyDescent="0.25">
      <c r="A31" s="12" t="s">
        <v>33</v>
      </c>
      <c r="B31" s="16" t="s">
        <v>25</v>
      </c>
      <c r="C31" s="16" t="s">
        <v>74</v>
      </c>
      <c r="D31" s="12" t="s">
        <v>35</v>
      </c>
      <c r="E31" s="17" t="s">
        <v>75</v>
      </c>
      <c r="F31" s="18" t="s">
        <v>37</v>
      </c>
      <c r="G31" s="19">
        <v>55</v>
      </c>
      <c r="H31" s="20"/>
      <c r="I31" s="20">
        <f>ROUND(ROUND(H31,2)*ROUND(G31,3),2)</f>
        <v>0</v>
      </c>
      <c r="O31">
        <f>(I31*21)/100</f>
        <v>0</v>
      </c>
      <c r="P31" t="s">
        <v>13</v>
      </c>
    </row>
    <row r="32" spans="1:18" ht="12.5" x14ac:dyDescent="0.25">
      <c r="A32" s="21" t="s">
        <v>38</v>
      </c>
      <c r="E32" s="22" t="s">
        <v>35</v>
      </c>
    </row>
    <row r="33" spans="1:18" ht="65" x14ac:dyDescent="0.25">
      <c r="A33" s="23" t="s">
        <v>39</v>
      </c>
      <c r="E33" s="24" t="s">
        <v>76</v>
      </c>
    </row>
    <row r="34" spans="1:18" ht="250" x14ac:dyDescent="0.25">
      <c r="A34" t="s">
        <v>40</v>
      </c>
      <c r="E34" s="22" t="s">
        <v>77</v>
      </c>
    </row>
    <row r="35" spans="1:18" ht="12.75" customHeight="1" x14ac:dyDescent="0.3">
      <c r="A35" s="3" t="s">
        <v>31</v>
      </c>
      <c r="B35" s="3"/>
      <c r="C35" s="25" t="s">
        <v>45</v>
      </c>
      <c r="D35" s="3"/>
      <c r="E35" s="14" t="s">
        <v>46</v>
      </c>
      <c r="F35" s="3"/>
      <c r="G35" s="3"/>
      <c r="H35" s="3"/>
      <c r="I35" s="26">
        <f>0+Q35</f>
        <v>0</v>
      </c>
      <c r="O35">
        <f>0+R35</f>
        <v>0</v>
      </c>
      <c r="Q35">
        <f>0+I36</f>
        <v>0</v>
      </c>
      <c r="R35">
        <f>0+O36</f>
        <v>0</v>
      </c>
    </row>
    <row r="36" spans="1:18" ht="37.5" x14ac:dyDescent="0.25">
      <c r="A36" s="12" t="s">
        <v>33</v>
      </c>
      <c r="B36" s="16" t="s">
        <v>42</v>
      </c>
      <c r="C36" s="16" t="s">
        <v>48</v>
      </c>
      <c r="D36" s="12" t="s">
        <v>43</v>
      </c>
      <c r="E36" s="17" t="s">
        <v>49</v>
      </c>
      <c r="F36" s="18" t="s">
        <v>50</v>
      </c>
      <c r="G36" s="19">
        <v>120.65</v>
      </c>
      <c r="H36" s="20"/>
      <c r="I36" s="20">
        <f>ROUND(ROUND(H36,2)*ROUND(G36,3),2)</f>
        <v>0</v>
      </c>
      <c r="O36">
        <f>(I36*21)/100</f>
        <v>0</v>
      </c>
      <c r="P36" t="s">
        <v>13</v>
      </c>
    </row>
    <row r="37" spans="1:18" ht="13" x14ac:dyDescent="0.25">
      <c r="A37" s="21" t="s">
        <v>38</v>
      </c>
      <c r="E37" s="33" t="s">
        <v>79</v>
      </c>
    </row>
    <row r="38" spans="1:18" ht="39" x14ac:dyDescent="0.25">
      <c r="A38" s="23" t="s">
        <v>39</v>
      </c>
      <c r="E38" s="24" t="s">
        <v>78</v>
      </c>
    </row>
    <row r="39" spans="1:18" ht="100" x14ac:dyDescent="0.25">
      <c r="A39" t="s">
        <v>40</v>
      </c>
      <c r="E39" s="22" t="s">
        <v>51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01-11-01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Mantuanelli Jana, Ing.</dc:creator>
  <cp:keywords/>
  <dc:description/>
  <cp:lastModifiedBy>Mantuanelli Jana, Ing.</cp:lastModifiedBy>
  <cp:lastPrinted>2022-06-10T18:12:35Z</cp:lastPrinted>
  <dcterms:modified xsi:type="dcterms:W3CDTF">2022-06-10T18:12:49Z</dcterms:modified>
  <cp:category/>
  <cp:contentStatus/>
</cp:coreProperties>
</file>